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nus\Desktop\styrelse från usb\Lugnetärenden\"/>
    </mc:Choice>
  </mc:AlternateContent>
  <xr:revisionPtr revIDLastSave="0" documentId="8_{183B36B1-9DAC-4CD2-8E14-2AF1820FB083}" xr6:coauthVersionLast="43" xr6:coauthVersionMax="43" xr10:uidLastSave="{00000000-0000-0000-0000-000000000000}"/>
  <bookViews>
    <workbookView xWindow="-120" yWindow="-120" windowWidth="29040" windowHeight="16440" xr2:uid="{00000000-000D-0000-FFFF-FFFF00000000}"/>
  </bookViews>
  <sheets>
    <sheet name="Resultatrapport_20180101-20181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4" i="1" l="1"/>
  <c r="E4" i="1"/>
  <c r="D44" i="1"/>
  <c r="C44" i="1"/>
  <c r="F27" i="1"/>
  <c r="E27" i="1"/>
  <c r="D27" i="1"/>
  <c r="C27" i="1"/>
  <c r="F16" i="1"/>
  <c r="E16" i="1"/>
  <c r="E29" i="1" s="1"/>
  <c r="D14" i="1"/>
  <c r="D16" i="1" s="1"/>
  <c r="C14" i="1"/>
  <c r="C16" i="1" s="1"/>
  <c r="D4" i="1"/>
  <c r="C4" i="1"/>
  <c r="F29" i="1" l="1"/>
  <c r="D29" i="1"/>
  <c r="D38" i="1" s="1"/>
  <c r="D46" i="1" s="1"/>
  <c r="C29" i="1"/>
  <c r="C38" i="1" s="1"/>
  <c r="C46" i="1" s="1"/>
  <c r="E46" i="1" l="1"/>
</calcChain>
</file>

<file path=xl/sharedStrings.xml><?xml version="1.0" encoding="utf-8"?>
<sst xmlns="http://schemas.openxmlformats.org/spreadsheetml/2006/main" count="37" uniqueCount="37">
  <si>
    <t>Utskrivet 2019-05-27 16:16</t>
  </si>
  <si>
    <t xml:space="preserve">Senaste vernr A 32  I 8  </t>
  </si>
  <si>
    <t>RÖRELSENS INTÄKTER</t>
  </si>
  <si>
    <t>Nettoomsättning</t>
  </si>
  <si>
    <t>Medlmesavgifter (NL)</t>
  </si>
  <si>
    <t>Justerade medlemsavgifter (NL)</t>
  </si>
  <si>
    <t>Kräftfiskeersättning (NL)</t>
  </si>
  <si>
    <t>Medlemsavgifter (TRV)</t>
  </si>
  <si>
    <t>Intäkter midsommar (TRV)</t>
  </si>
  <si>
    <t>Intäkter Valborg (TRV)</t>
  </si>
  <si>
    <t>Summa nettoomsättning</t>
  </si>
  <si>
    <t>SUMMA RÖRELSENS INTÄKTER</t>
  </si>
  <si>
    <t>RÖRELSENS KOSTNADER</t>
  </si>
  <si>
    <t>Råvaror och förnödenheter</t>
  </si>
  <si>
    <t>Underhåll (NL)</t>
  </si>
  <si>
    <t>EL (NL)</t>
  </si>
  <si>
    <t>Gräsklippning (NL)</t>
  </si>
  <si>
    <t>Förtäring städdagar (TRV)</t>
  </si>
  <si>
    <t>Boule (TRV)</t>
  </si>
  <si>
    <t>Summa råvaror och förnödenheter</t>
  </si>
  <si>
    <t>BRUTTOVINST</t>
  </si>
  <si>
    <t>Övriga externa kostnader</t>
  </si>
  <si>
    <t>Företagsförsäkringar (NL)</t>
  </si>
  <si>
    <t>Styrelse- och revisorsarvoden (NL)</t>
  </si>
  <si>
    <t>IT-tjänster (NL)</t>
  </si>
  <si>
    <t>Bankkostnader (NL)</t>
  </si>
  <si>
    <t>Summa övriga externa kostnader</t>
  </si>
  <si>
    <t>RÖRELSERESULTAT</t>
  </si>
  <si>
    <t>Bokslutsdispositioner</t>
  </si>
  <si>
    <t>Summa bokslutsdispositioner</t>
  </si>
  <si>
    <t>&lt;!-- PAGE BREAK --&gt;</t>
  </si>
  <si>
    <t>Mottagna bidrag från TRV till NL</t>
  </si>
  <si>
    <t>Lämnade bidrag från TRV till NL</t>
  </si>
  <si>
    <t>Avsättning till grönomrfond (NL)</t>
  </si>
  <si>
    <t>Räkenskapsår 2018-01-01 - 2018-12-31</t>
  </si>
  <si>
    <t>ÅRETS RESULTAT</t>
  </si>
  <si>
    <t>Norrö-Lugnets Samfällighetsförening. Resultatrapport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</si>
</sst>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theme="0" tint="-0.499984740745262"/>
      <name val="Calibri"/>
      <family val="2"/>
      <scheme val="minor"/>
    </font>
    <font>
      <b/>
      <sz val="12"/>
      <color theme="0" tint="-0.499984740745262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thin">
        <color indexed="64"/>
      </right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3">
    <xf numFmtId="0" fontId="0" fillId="0" borderId="0" xfId="0"/>
    <xf numFmtId="4" fontId="0" fillId="0" borderId="0" xfId="0" applyNumberFormat="1"/>
    <xf numFmtId="4" fontId="0" fillId="0" borderId="0" xfId="0" applyNumberFormat="1" applyAlignment="1">
      <alignment horizontal="right"/>
    </xf>
    <xf numFmtId="4" fontId="18" fillId="0" borderId="0" xfId="0" applyNumberFormat="1" applyFont="1"/>
    <xf numFmtId="4" fontId="18" fillId="0" borderId="0" xfId="0" applyNumberFormat="1" applyFont="1" applyAlignment="1">
      <alignment horizontal="right"/>
    </xf>
    <xf numFmtId="0" fontId="16" fillId="0" borderId="0" xfId="0" applyFont="1"/>
    <xf numFmtId="4" fontId="19" fillId="0" borderId="0" xfId="0" applyNumberFormat="1" applyFont="1"/>
    <xf numFmtId="4" fontId="16" fillId="0" borderId="0" xfId="0" applyNumberFormat="1" applyFont="1"/>
    <xf numFmtId="4" fontId="0" fillId="0" borderId="0" xfId="0" applyNumberFormat="1" applyFont="1" applyAlignment="1">
      <alignment horizontal="right"/>
    </xf>
    <xf numFmtId="4" fontId="0" fillId="0" borderId="0" xfId="0" applyNumberFormat="1" applyFont="1"/>
    <xf numFmtId="4" fontId="0" fillId="0" borderId="10" xfId="0" applyNumberFormat="1" applyFont="1" applyBorder="1" applyAlignment="1">
      <alignment horizontal="right"/>
    </xf>
    <xf numFmtId="4" fontId="0" fillId="0" borderId="10" xfId="0" applyNumberFormat="1" applyFont="1" applyBorder="1"/>
    <xf numFmtId="4" fontId="16" fillId="0" borderId="10" xfId="0" applyNumberFormat="1" applyFont="1" applyBorder="1"/>
  </cellXfs>
  <cellStyles count="42">
    <cellStyle name="20 % - Dekorfärg1" xfId="19" builtinId="30" customBuiltin="1"/>
    <cellStyle name="20 % - Dekorfärg2" xfId="23" builtinId="34" customBuiltin="1"/>
    <cellStyle name="20 % - Dekorfärg3" xfId="27" builtinId="38" customBuiltin="1"/>
    <cellStyle name="20 % - Dekorfärg4" xfId="31" builtinId="42" customBuiltin="1"/>
    <cellStyle name="20 % - Dekorfärg5" xfId="35" builtinId="46" customBuiltin="1"/>
    <cellStyle name="20 % - Dekorfärg6" xfId="39" builtinId="50" customBuiltin="1"/>
    <cellStyle name="40 % - Dekorfärg1" xfId="20" builtinId="31" customBuiltin="1"/>
    <cellStyle name="40 % - Dekorfärg2" xfId="24" builtinId="35" customBuiltin="1"/>
    <cellStyle name="40 % - Dekorfärg3" xfId="28" builtinId="39" customBuiltin="1"/>
    <cellStyle name="40 % - Dekorfärg4" xfId="32" builtinId="43" customBuiltin="1"/>
    <cellStyle name="40 % - Dekorfärg5" xfId="36" builtinId="47" customBuiltin="1"/>
    <cellStyle name="40 % - Dekorfärg6" xfId="40" builtinId="51" customBuiltin="1"/>
    <cellStyle name="60 % - Dekorfärg1" xfId="21" builtinId="32" customBuiltin="1"/>
    <cellStyle name="60 % - Dekorfärg2" xfId="25" builtinId="36" customBuiltin="1"/>
    <cellStyle name="60 % - Dekorfärg3" xfId="29" builtinId="40" customBuiltin="1"/>
    <cellStyle name="60 % - Dekorfärg4" xfId="33" builtinId="44" customBuiltin="1"/>
    <cellStyle name="60 % - Dekorfärg5" xfId="37" builtinId="48" customBuiltin="1"/>
    <cellStyle name="60 % - Dekorfärg6" xfId="41" builtinId="52" customBuiltin="1"/>
    <cellStyle name="Anteckning" xfId="15" builtinId="10" customBuiltin="1"/>
    <cellStyle name="Beräkning" xfId="11" builtinId="22" customBuiltin="1"/>
    <cellStyle name="Bra" xfId="6" builtinId="26" customBuiltin="1"/>
    <cellStyle name="Dekorfärg1" xfId="18" builtinId="29" customBuiltin="1"/>
    <cellStyle name="Dekorfärg2" xfId="22" builtinId="33" customBuiltin="1"/>
    <cellStyle name="Dekorfärg3" xfId="26" builtinId="37" customBuiltin="1"/>
    <cellStyle name="Dekorfärg4" xfId="30" builtinId="41" customBuiltin="1"/>
    <cellStyle name="Dekorfärg5" xfId="34" builtinId="45" customBuiltin="1"/>
    <cellStyle name="Dekorfärg6" xfId="38" builtinId="49" customBuiltin="1"/>
    <cellStyle name="Dålig" xfId="7" builtinId="27" customBuiltin="1"/>
    <cellStyle name="Förklarande text" xfId="16" builtinId="53" customBuiltin="1"/>
    <cellStyle name="Indata" xfId="9" builtinId="20" customBuiltin="1"/>
    <cellStyle name="Kontrollcell" xfId="13" builtinId="23" customBuiltin="1"/>
    <cellStyle name="Länkad cell" xfId="12" builtinId="24" customBuiltin="1"/>
    <cellStyle name="Neutral" xfId="8" builtinId="28" customBuiltin="1"/>
    <cellStyle name="Normal" xfId="0" builtinId="0"/>
    <cellStyle name="Rubrik" xfId="1" builtinId="15" customBuiltin="1"/>
    <cellStyle name="Rubrik 1" xfId="2" builtinId="16" customBuiltin="1"/>
    <cellStyle name="Rubrik 2" xfId="3" builtinId="17" customBuiltin="1"/>
    <cellStyle name="Rubrik 3" xfId="4" builtinId="18" customBuiltin="1"/>
    <cellStyle name="Rubrik 4" xfId="5" builtinId="19" customBuiltin="1"/>
    <cellStyle name="Summa" xfId="17" builtinId="25" customBuiltin="1"/>
    <cellStyle name="Utdata" xfId="10" builtinId="21" customBuiltin="1"/>
    <cellStyle name="Varnings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81"/>
  <sheetViews>
    <sheetView tabSelected="1" workbookViewId="0">
      <selection activeCell="G9" sqref="G9"/>
    </sheetView>
  </sheetViews>
  <sheetFormatPr defaultColWidth="25.875" defaultRowHeight="15.75" x14ac:dyDescent="0.25"/>
  <cols>
    <col min="1" max="1" width="8.875" customWidth="1"/>
    <col min="2" max="2" width="29" customWidth="1"/>
    <col min="3" max="4" width="10.875" style="3" customWidth="1"/>
    <col min="5" max="6" width="15.875" style="1" customWidth="1"/>
  </cols>
  <sheetData>
    <row r="1" spans="1:6" x14ac:dyDescent="0.25">
      <c r="A1" t="s">
        <v>36</v>
      </c>
      <c r="F1" s="2" t="s">
        <v>0</v>
      </c>
    </row>
    <row r="2" spans="1:6" x14ac:dyDescent="0.25">
      <c r="A2" t="s">
        <v>34</v>
      </c>
      <c r="F2" s="2" t="s">
        <v>1</v>
      </c>
    </row>
    <row r="4" spans="1:6" x14ac:dyDescent="0.25">
      <c r="C4" s="8" t="str">
        <f>"NL  2018"</f>
        <v>NL  2018</v>
      </c>
      <c r="D4" s="10" t="str">
        <f>"TRV 2018"</f>
        <v>TRV 2018</v>
      </c>
      <c r="E4" s="2" t="str">
        <f>"NL+TRV 2018"</f>
        <v>NL+TRV 2018</v>
      </c>
      <c r="F4" s="4" t="str">
        <f>"NL+TRV 2017"</f>
        <v>NL+TRV 2017</v>
      </c>
    </row>
    <row r="5" spans="1:6" x14ac:dyDescent="0.25">
      <c r="A5" t="s">
        <v>2</v>
      </c>
      <c r="C5" s="9"/>
      <c r="D5" s="11"/>
      <c r="F5" s="3"/>
    </row>
    <row r="6" spans="1:6" x14ac:dyDescent="0.25">
      <c r="C6" s="9"/>
      <c r="D6" s="11"/>
      <c r="F6" s="3"/>
    </row>
    <row r="7" spans="1:6" x14ac:dyDescent="0.25">
      <c r="A7" t="s">
        <v>3</v>
      </c>
      <c r="C7" s="9"/>
      <c r="D7" s="11"/>
      <c r="F7" s="3"/>
    </row>
    <row r="8" spans="1:6" x14ac:dyDescent="0.25">
      <c r="A8">
        <v>3010</v>
      </c>
      <c r="B8" t="s">
        <v>4</v>
      </c>
      <c r="C8" s="9">
        <v>24500</v>
      </c>
      <c r="D8" s="11"/>
      <c r="E8" s="1">
        <v>24500</v>
      </c>
      <c r="F8" s="3">
        <v>17500</v>
      </c>
    </row>
    <row r="9" spans="1:6" x14ac:dyDescent="0.25">
      <c r="A9">
        <v>3015</v>
      </c>
      <c r="B9" t="s">
        <v>5</v>
      </c>
      <c r="C9" s="9">
        <v>300</v>
      </c>
      <c r="D9" s="11"/>
      <c r="E9" s="1">
        <v>300</v>
      </c>
      <c r="F9" s="3">
        <v>-2401</v>
      </c>
    </row>
    <row r="10" spans="1:6" x14ac:dyDescent="0.25">
      <c r="A10">
        <v>3030</v>
      </c>
      <c r="B10" t="s">
        <v>6</v>
      </c>
      <c r="C10" s="9">
        <v>1459.5</v>
      </c>
      <c r="D10" s="11"/>
      <c r="E10" s="1">
        <v>1459.5</v>
      </c>
      <c r="F10" s="3">
        <v>973</v>
      </c>
    </row>
    <row r="11" spans="1:6" x14ac:dyDescent="0.25">
      <c r="A11">
        <v>3100</v>
      </c>
      <c r="B11" t="s">
        <v>7</v>
      </c>
      <c r="C11" s="9"/>
      <c r="D11" s="11">
        <v>3500</v>
      </c>
      <c r="E11" s="1">
        <v>3500</v>
      </c>
      <c r="F11" s="3">
        <v>3500</v>
      </c>
    </row>
    <row r="12" spans="1:6" x14ac:dyDescent="0.25">
      <c r="A12">
        <v>3150</v>
      </c>
      <c r="B12" t="s">
        <v>8</v>
      </c>
      <c r="C12" s="9"/>
      <c r="D12" s="11">
        <v>4914</v>
      </c>
      <c r="E12" s="1">
        <v>4914</v>
      </c>
      <c r="F12" s="3">
        <v>5000.21</v>
      </c>
    </row>
    <row r="13" spans="1:6" x14ac:dyDescent="0.25">
      <c r="A13">
        <v>3160</v>
      </c>
      <c r="B13" t="s">
        <v>9</v>
      </c>
      <c r="C13" s="9"/>
      <c r="D13" s="11">
        <v>435</v>
      </c>
      <c r="E13" s="1">
        <v>435</v>
      </c>
      <c r="F13" s="3">
        <v>0</v>
      </c>
    </row>
    <row r="14" spans="1:6" s="5" customFormat="1" x14ac:dyDescent="0.25">
      <c r="A14" s="5" t="s">
        <v>10</v>
      </c>
      <c r="C14" s="7">
        <f>SUM(C8:C13)</f>
        <v>26259.5</v>
      </c>
      <c r="D14" s="12">
        <f>SUM(D8:D13)</f>
        <v>8849</v>
      </c>
      <c r="E14" s="7">
        <v>35108.5</v>
      </c>
      <c r="F14" s="6">
        <v>24572.21</v>
      </c>
    </row>
    <row r="15" spans="1:6" x14ac:dyDescent="0.25">
      <c r="C15" s="9"/>
      <c r="D15" s="11"/>
      <c r="F15" s="3"/>
    </row>
    <row r="16" spans="1:6" s="5" customFormat="1" x14ac:dyDescent="0.25">
      <c r="A16" s="5" t="s">
        <v>11</v>
      </c>
      <c r="C16" s="7">
        <f>C14</f>
        <v>26259.5</v>
      </c>
      <c r="D16" s="12">
        <f t="shared" ref="D16:F16" si="0">D14</f>
        <v>8849</v>
      </c>
      <c r="E16" s="7">
        <f t="shared" si="0"/>
        <v>35108.5</v>
      </c>
      <c r="F16" s="6">
        <f t="shared" si="0"/>
        <v>24572.21</v>
      </c>
    </row>
    <row r="17" spans="1:6" x14ac:dyDescent="0.25">
      <c r="C17" s="9"/>
      <c r="D17" s="11"/>
      <c r="F17" s="3"/>
    </row>
    <row r="18" spans="1:6" x14ac:dyDescent="0.25">
      <c r="C18" s="9"/>
      <c r="D18" s="11"/>
      <c r="F18" s="3"/>
    </row>
    <row r="19" spans="1:6" x14ac:dyDescent="0.25">
      <c r="A19" t="s">
        <v>12</v>
      </c>
      <c r="C19" s="9"/>
      <c r="D19" s="11"/>
      <c r="F19" s="3"/>
    </row>
    <row r="20" spans="1:6" x14ac:dyDescent="0.25">
      <c r="C20" s="9"/>
      <c r="D20" s="11"/>
      <c r="F20" s="3"/>
    </row>
    <row r="21" spans="1:6" x14ac:dyDescent="0.25">
      <c r="A21" t="s">
        <v>13</v>
      </c>
      <c r="C21" s="9"/>
      <c r="D21" s="11"/>
      <c r="F21" s="3"/>
    </row>
    <row r="22" spans="1:6" x14ac:dyDescent="0.25">
      <c r="A22">
        <v>4010</v>
      </c>
      <c r="B22" t="s">
        <v>14</v>
      </c>
      <c r="C22" s="9">
        <v>-3093.95</v>
      </c>
      <c r="D22" s="11"/>
      <c r="E22" s="1">
        <v>-3093.95</v>
      </c>
      <c r="F22" s="3">
        <v>-7548</v>
      </c>
    </row>
    <row r="23" spans="1:6" x14ac:dyDescent="0.25">
      <c r="A23">
        <v>4030</v>
      </c>
      <c r="B23" t="s">
        <v>15</v>
      </c>
      <c r="C23" s="9">
        <v>-400</v>
      </c>
      <c r="D23" s="11"/>
      <c r="E23" s="1">
        <v>-400</v>
      </c>
      <c r="F23" s="3">
        <v>-600</v>
      </c>
    </row>
    <row r="24" spans="1:6" x14ac:dyDescent="0.25">
      <c r="A24">
        <v>4040</v>
      </c>
      <c r="B24" t="s">
        <v>16</v>
      </c>
      <c r="C24" s="9">
        <v>-7000</v>
      </c>
      <c r="D24" s="11"/>
      <c r="E24" s="1">
        <v>-7000</v>
      </c>
      <c r="F24" s="3">
        <v>0</v>
      </c>
    </row>
    <row r="25" spans="1:6" x14ac:dyDescent="0.25">
      <c r="A25">
        <v>4160</v>
      </c>
      <c r="B25" t="s">
        <v>17</v>
      </c>
      <c r="C25" s="9"/>
      <c r="D25" s="11">
        <v>-2313.8000000000002</v>
      </c>
      <c r="E25" s="1">
        <v>-2313.8000000000002</v>
      </c>
      <c r="F25" s="3">
        <v>-3143.5</v>
      </c>
    </row>
    <row r="26" spans="1:6" x14ac:dyDescent="0.25">
      <c r="A26">
        <v>4170</v>
      </c>
      <c r="B26" t="s">
        <v>18</v>
      </c>
      <c r="C26" s="9"/>
      <c r="D26" s="11">
        <v>0</v>
      </c>
      <c r="E26" s="1">
        <v>0</v>
      </c>
      <c r="F26" s="3">
        <v>-600</v>
      </c>
    </row>
    <row r="27" spans="1:6" s="5" customFormat="1" x14ac:dyDescent="0.25">
      <c r="A27" s="5" t="s">
        <v>19</v>
      </c>
      <c r="C27" s="7">
        <f>SUM(C22:C26)</f>
        <v>-10493.95</v>
      </c>
      <c r="D27" s="12">
        <f t="shared" ref="D27:F27" si="1">SUM(D22:D26)</f>
        <v>-2313.8000000000002</v>
      </c>
      <c r="E27" s="7">
        <f t="shared" si="1"/>
        <v>-12807.75</v>
      </c>
      <c r="F27" s="6">
        <f t="shared" si="1"/>
        <v>-11891.5</v>
      </c>
    </row>
    <row r="28" spans="1:6" x14ac:dyDescent="0.25">
      <c r="C28" s="9"/>
      <c r="D28" s="11"/>
      <c r="F28" s="3"/>
    </row>
    <row r="29" spans="1:6" s="5" customFormat="1" x14ac:dyDescent="0.25">
      <c r="A29" s="5" t="s">
        <v>20</v>
      </c>
      <c r="C29" s="7">
        <f>C16+C27</f>
        <v>15765.55</v>
      </c>
      <c r="D29" s="12">
        <f>D16+D27</f>
        <v>6535.2</v>
      </c>
      <c r="E29" s="7">
        <f>E16+E27</f>
        <v>22300.75</v>
      </c>
      <c r="F29" s="6">
        <f>F16+F27</f>
        <v>12680.71</v>
      </c>
    </row>
    <row r="30" spans="1:6" x14ac:dyDescent="0.25">
      <c r="C30" s="9"/>
      <c r="D30" s="11"/>
      <c r="F30" s="3"/>
    </row>
    <row r="31" spans="1:6" x14ac:dyDescent="0.25">
      <c r="A31" t="s">
        <v>21</v>
      </c>
      <c r="C31" s="9"/>
      <c r="D31" s="11"/>
      <c r="F31" s="3"/>
    </row>
    <row r="32" spans="1:6" x14ac:dyDescent="0.25">
      <c r="A32">
        <v>6310</v>
      </c>
      <c r="B32" t="s">
        <v>22</v>
      </c>
      <c r="C32" s="9">
        <v>-2590</v>
      </c>
      <c r="D32" s="11"/>
      <c r="E32" s="1">
        <v>-2590</v>
      </c>
      <c r="F32" s="3">
        <v>-2563</v>
      </c>
    </row>
    <row r="33" spans="1:6" x14ac:dyDescent="0.25">
      <c r="A33">
        <v>6410</v>
      </c>
      <c r="B33" t="s">
        <v>23</v>
      </c>
      <c r="C33" s="9">
        <v>-7993</v>
      </c>
      <c r="D33" s="11"/>
      <c r="E33" s="1">
        <v>-7993</v>
      </c>
      <c r="F33" s="3">
        <v>-6994</v>
      </c>
    </row>
    <row r="34" spans="1:6" x14ac:dyDescent="0.25">
      <c r="A34">
        <v>6540</v>
      </c>
      <c r="B34" t="s">
        <v>24</v>
      </c>
      <c r="C34" s="9">
        <v>-2154</v>
      </c>
      <c r="D34" s="11"/>
      <c r="E34" s="1">
        <v>-2154</v>
      </c>
      <c r="F34" s="3">
        <v>-1999</v>
      </c>
    </row>
    <row r="35" spans="1:6" x14ac:dyDescent="0.25">
      <c r="A35">
        <v>6570</v>
      </c>
      <c r="B35" t="s">
        <v>25</v>
      </c>
      <c r="C35" s="9">
        <v>-806</v>
      </c>
      <c r="D35" s="11"/>
      <c r="E35" s="1">
        <v>-806</v>
      </c>
      <c r="F35" s="3">
        <v>-753</v>
      </c>
    </row>
    <row r="36" spans="1:6" s="5" customFormat="1" x14ac:dyDescent="0.25">
      <c r="A36" s="5" t="s">
        <v>26</v>
      </c>
      <c r="C36" s="7">
        <v>-13543</v>
      </c>
      <c r="D36" s="12"/>
      <c r="E36" s="7">
        <v>-13543</v>
      </c>
      <c r="F36" s="6">
        <v>-12309</v>
      </c>
    </row>
    <row r="37" spans="1:6" x14ac:dyDescent="0.25">
      <c r="C37" s="9"/>
      <c r="D37" s="11"/>
      <c r="F37" s="3"/>
    </row>
    <row r="38" spans="1:6" s="5" customFormat="1" x14ac:dyDescent="0.25">
      <c r="A38" s="5" t="s">
        <v>27</v>
      </c>
      <c r="C38" s="7">
        <f>C29+C36</f>
        <v>2222.5499999999993</v>
      </c>
      <c r="D38" s="12">
        <f>D29+D36</f>
        <v>6535.2</v>
      </c>
      <c r="E38" s="7">
        <v>8757.75</v>
      </c>
      <c r="F38" s="6">
        <v>371.71</v>
      </c>
    </row>
    <row r="39" spans="1:6" x14ac:dyDescent="0.25">
      <c r="C39" s="9"/>
      <c r="D39" s="11"/>
      <c r="F39" s="3"/>
    </row>
    <row r="40" spans="1:6" x14ac:dyDescent="0.25">
      <c r="A40" t="s">
        <v>28</v>
      </c>
      <c r="C40" s="9"/>
      <c r="D40" s="11"/>
      <c r="F40" s="3"/>
    </row>
    <row r="41" spans="1:6" x14ac:dyDescent="0.25">
      <c r="A41">
        <v>8811</v>
      </c>
      <c r="B41" t="s">
        <v>33</v>
      </c>
      <c r="C41" s="9">
        <v>-1000</v>
      </c>
      <c r="D41" s="11"/>
      <c r="E41" s="1">
        <v>-1000</v>
      </c>
      <c r="F41" s="3">
        <v>-1000</v>
      </c>
    </row>
    <row r="42" spans="1:6" x14ac:dyDescent="0.25">
      <c r="A42">
        <v>8820</v>
      </c>
      <c r="B42" t="s">
        <v>31</v>
      </c>
      <c r="C42" s="9">
        <v>6000</v>
      </c>
      <c r="D42" s="11"/>
      <c r="E42" s="1">
        <v>6000</v>
      </c>
      <c r="F42" s="3">
        <v>0</v>
      </c>
    </row>
    <row r="43" spans="1:6" x14ac:dyDescent="0.25">
      <c r="A43">
        <v>8830</v>
      </c>
      <c r="B43" t="s">
        <v>32</v>
      </c>
      <c r="C43" s="9"/>
      <c r="D43" s="11">
        <v>-6000</v>
      </c>
      <c r="E43" s="1">
        <v>-6000</v>
      </c>
      <c r="F43" s="3">
        <v>0</v>
      </c>
    </row>
    <row r="44" spans="1:6" s="5" customFormat="1" x14ac:dyDescent="0.25">
      <c r="A44" s="5" t="s">
        <v>29</v>
      </c>
      <c r="C44" s="7">
        <f>SUM(C41:C43)</f>
        <v>5000</v>
      </c>
      <c r="D44" s="12">
        <f>SUM(D41:D43)</f>
        <v>-6000</v>
      </c>
      <c r="E44" s="7">
        <v>-1000</v>
      </c>
      <c r="F44" s="6">
        <v>-1000</v>
      </c>
    </row>
    <row r="45" spans="1:6" x14ac:dyDescent="0.25">
      <c r="C45" s="9"/>
      <c r="D45" s="11"/>
    </row>
    <row r="46" spans="1:6" s="5" customFormat="1" x14ac:dyDescent="0.25">
      <c r="A46" s="5" t="s">
        <v>35</v>
      </c>
      <c r="C46" s="7">
        <f>C38+C44</f>
        <v>7222.5499999999993</v>
      </c>
      <c r="D46" s="12">
        <f>D38+D44</f>
        <v>535.19999999999982</v>
      </c>
      <c r="E46" s="7">
        <f>C46+D46</f>
        <v>7757.7499999999991</v>
      </c>
      <c r="F46" s="6">
        <v>-628.29</v>
      </c>
    </row>
    <row r="81" spans="45:45" x14ac:dyDescent="0.25">
      <c r="AS81" t="s">
        <v>30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Resultatrapport_20180101-201812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Linus Svahn</cp:lastModifiedBy>
  <dcterms:created xsi:type="dcterms:W3CDTF">2019-05-27T14:53:30Z</dcterms:created>
  <dcterms:modified xsi:type="dcterms:W3CDTF">2019-05-30T11:56:55Z</dcterms:modified>
</cp:coreProperties>
</file>